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é\Desktop\informe de deuda publica 4 trimestre de 2023\"/>
    </mc:Choice>
  </mc:AlternateContent>
  <bookViews>
    <workbookView xWindow="0" yWindow="0" windowWidth="28800" windowHeight="12135"/>
  </bookViews>
  <sheets>
    <sheet name="intereses de la deuda" sheetId="9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'intereses de la deuda'!$A$2:$J$24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9" l="1"/>
  <c r="I24" i="9" s="1"/>
  <c r="J15" i="9"/>
  <c r="J24" i="9" s="1"/>
  <c r="C2" i="6" l="1"/>
  <c r="E7" i="6"/>
  <c r="D6" i="6"/>
  <c r="C5" i="6"/>
  <c r="E3" i="6"/>
  <c r="D2" i="6"/>
  <c r="E8" i="6"/>
  <c r="D7" i="6"/>
  <c r="C6" i="6"/>
  <c r="D3" i="6"/>
  <c r="E4" i="6"/>
  <c r="D8" i="6"/>
  <c r="C7" i="6"/>
  <c r="E5" i="6"/>
  <c r="D4" i="6"/>
  <c r="C3" i="6"/>
  <c r="C8" i="6"/>
  <c r="E6" i="6"/>
  <c r="D5" i="6"/>
  <c r="C4" i="6"/>
  <c r="E2" i="6"/>
  <c r="F4" i="8" l="1"/>
  <c r="F5" i="8" s="1"/>
  <c r="E4" i="8"/>
  <c r="E5" i="8" l="1"/>
  <c r="B10" i="8"/>
</calcChain>
</file>

<file path=xl/sharedStrings.xml><?xml version="1.0" encoding="utf-8"?>
<sst xmlns="http://schemas.openxmlformats.org/spreadsheetml/2006/main" count="85" uniqueCount="78">
  <si>
    <t>Identificación de Crédito o Instrumento</t>
  </si>
  <si>
    <t>ENDEUDAMIENTO INTERNO / AMORTIZACIÓN DE LA DEUDA INTERNA POR EMISION DE TITULOS Y VALORES</t>
  </si>
  <si>
    <t>ENDEUDAMIENTO INTERNO / AMORTIZACIÓN DE LA DEUDA INTERNA CON INSTITUCIONES DE CRÉDITO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</si>
  <si>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</si>
  <si>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</si>
  <si>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</si>
  <si>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</si>
  <si>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</si>
  <si>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</si>
  <si>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</si>
  <si>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</si>
  <si>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</si>
  <si>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</si>
  <si>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</si>
  <si>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</si>
  <si>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</si>
  <si>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</si>
  <si>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</si>
  <si>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</si>
  <si>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</si>
  <si>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</si>
  <si>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</si>
  <si>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</si>
  <si>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</si>
  <si>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</si>
  <si>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</si>
  <si>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</si>
  <si>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</si>
  <si>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</si>
  <si>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</si>
  <si>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</si>
  <si>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</si>
  <si>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</si>
  <si>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</si>
  <si>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</si>
  <si>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</si>
  <si>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</si>
  <si>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</si>
  <si>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</si>
  <si>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</si>
  <si>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</si>
  <si>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</si>
  <si>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</si>
  <si>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</si>
  <si>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</si>
  <si>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</si>
  <si>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</si>
  <si>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</si>
  <si>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</si>
  <si>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</si>
  <si>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</si>
  <si>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</si>
  <si>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</si>
  <si>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</si>
  <si>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</si>
  <si>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</si>
  <si>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</si>
  <si>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</si>
  <si>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</si>
  <si>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</si>
  <si>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GOBIERNO DEL ESTADO DE MICHOACÁN DE OCAMPO</t>
  </si>
  <si>
    <t>Intereses de la Deuda</t>
  </si>
  <si>
    <t>Pagado</t>
  </si>
  <si>
    <t>INTERESES DE LA DEUDA INTERNA CON INSTITUCIONES DE CRÉDITO</t>
  </si>
  <si>
    <t>INTERESES DERIVADOS DE LA COLOCACIÓN DE TÍTULOS Y VALORES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</si>
  <si>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</si>
  <si>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</si>
  <si>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</si>
  <si>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</si>
  <si>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NACIONALES</t>
  </si>
  <si>
    <t>INTERESES POR ARRENDAMIENTOS FINANCIEROS INTERNACIONALES</t>
  </si>
  <si>
    <t>TOTAL</t>
  </si>
  <si>
    <t>Créditos Bancarios</t>
  </si>
  <si>
    <t>Otros Instrumentos de Deuda</t>
  </si>
  <si>
    <t>Devengado</t>
  </si>
  <si>
    <t>Total de Intereses de Otros Instrumentos de Deuda</t>
  </si>
  <si>
    <t>Total de Intereses de Créditos Bancarios</t>
  </si>
  <si>
    <t>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</si>
</sst>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&quot;$&quot;#,##0.00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b/>
      <sz val="11"/>
      <color theme="1"/>
      <name val="GalanoGrotesque-Light"/>
      <family val="3"/>
    </font>
    <font>
      <sz val="11"/>
      <color rgb="FFFF0000"/>
      <name val="GalanoGrotesque-Light"/>
      <family val="3"/>
    </font>
    <font>
      <sz val="11"/>
      <name val="GalanoGrotesque-Light"/>
      <family val="3"/>
    </font>
    <font>
      <b/>
      <sz val="11"/>
      <name val="GalanoGrotesque-Light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39">
    <xf numFmtId="0" fontId="0" fillId="0" borderId="0"/>
    <xf numFmtId="0" fontId="8" fillId="0" borderId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13" fillId="0" borderId="21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1" applyNumberFormat="0" applyAlignment="0" applyProtection="0"/>
    <xf numFmtId="0" fontId="17" fillId="4" borderId="15" applyNumberFormat="0" applyAlignment="0" applyProtection="0"/>
    <xf numFmtId="0" fontId="10" fillId="4" borderId="11" applyNumberFormat="0" applyAlignment="0" applyProtection="0"/>
    <xf numFmtId="0" fontId="12" fillId="0" borderId="13" applyNumberFormat="0" applyFill="0" applyAlignment="0" applyProtection="0"/>
    <xf numFmtId="0" fontId="11" fillId="5" borderId="12" applyNumberFormat="0" applyAlignment="0" applyProtection="0"/>
    <xf numFmtId="0" fontId="27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2" applyNumberFormat="0" applyFill="0" applyAlignment="0" applyProtection="0"/>
    <xf numFmtId="4" fontId="18" fillId="9" borderId="16" applyNumberFormat="0" applyProtection="0">
      <alignment vertical="center"/>
    </xf>
    <xf numFmtId="4" fontId="19" fillId="9" borderId="16" applyNumberFormat="0" applyProtection="0">
      <alignment vertical="center"/>
    </xf>
    <xf numFmtId="4" fontId="18" fillId="9" borderId="16" applyNumberFormat="0" applyProtection="0">
      <alignment horizontal="left" vertical="center" indent="1"/>
    </xf>
    <xf numFmtId="0" fontId="18" fillId="9" borderId="16" applyNumberFormat="0" applyProtection="0">
      <alignment horizontal="left" vertical="top" indent="1"/>
    </xf>
    <xf numFmtId="4" fontId="18" fillId="10" borderId="0" applyNumberFormat="0" applyProtection="0">
      <alignment horizontal="left" vertical="center" indent="1"/>
    </xf>
    <xf numFmtId="4" fontId="20" fillId="11" borderId="16" applyNumberFormat="0" applyProtection="0">
      <alignment horizontal="right" vertical="center"/>
    </xf>
    <xf numFmtId="4" fontId="20" fillId="12" borderId="16" applyNumberFormat="0" applyProtection="0">
      <alignment horizontal="right" vertical="center"/>
    </xf>
    <xf numFmtId="4" fontId="20" fillId="13" borderId="16" applyNumberFormat="0" applyProtection="0">
      <alignment horizontal="right" vertical="center"/>
    </xf>
    <xf numFmtId="4" fontId="20" fillId="14" borderId="16" applyNumberFormat="0" applyProtection="0">
      <alignment horizontal="right" vertical="center"/>
    </xf>
    <xf numFmtId="4" fontId="20" fillId="15" borderId="16" applyNumberFormat="0" applyProtection="0">
      <alignment horizontal="right" vertical="center"/>
    </xf>
    <xf numFmtId="4" fontId="20" fillId="16" borderId="16" applyNumberFormat="0" applyProtection="0">
      <alignment horizontal="right" vertical="center"/>
    </xf>
    <xf numFmtId="4" fontId="20" fillId="17" borderId="16" applyNumberFormat="0" applyProtection="0">
      <alignment horizontal="right" vertical="center"/>
    </xf>
    <xf numFmtId="4" fontId="20" fillId="18" borderId="16" applyNumberFormat="0" applyProtection="0">
      <alignment horizontal="right" vertical="center"/>
    </xf>
    <xf numFmtId="4" fontId="20" fillId="19" borderId="16" applyNumberFormat="0" applyProtection="0">
      <alignment horizontal="right" vertical="center"/>
    </xf>
    <xf numFmtId="4" fontId="18" fillId="20" borderId="17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21" fillId="22" borderId="0" applyNumberFormat="0" applyProtection="0">
      <alignment horizontal="left" vertical="center" indent="1"/>
    </xf>
    <xf numFmtId="4" fontId="20" fillId="10" borderId="16" applyNumberFormat="0" applyProtection="0">
      <alignment horizontal="right" vertical="center"/>
    </xf>
    <xf numFmtId="4" fontId="22" fillId="21" borderId="0" applyNumberFormat="0" applyProtection="0">
      <alignment horizontal="left" vertical="center" indent="1"/>
    </xf>
    <xf numFmtId="4" fontId="22" fillId="10" borderId="0" applyNumberFormat="0" applyProtection="0">
      <alignment horizontal="left" vertical="center" indent="1"/>
    </xf>
    <xf numFmtId="0" fontId="8" fillId="22" borderId="16" applyNumberFormat="0" applyProtection="0">
      <alignment horizontal="left" vertical="center" indent="1"/>
    </xf>
    <xf numFmtId="0" fontId="8" fillId="22" borderId="16" applyNumberFormat="0" applyProtection="0">
      <alignment horizontal="left" vertical="top" indent="1"/>
    </xf>
    <xf numFmtId="0" fontId="8" fillId="10" borderId="16" applyNumberFormat="0" applyProtection="0">
      <alignment horizontal="left" vertical="center" indent="1"/>
    </xf>
    <xf numFmtId="0" fontId="8" fillId="10" borderId="16" applyNumberFormat="0" applyProtection="0">
      <alignment horizontal="left" vertical="top" indent="1"/>
    </xf>
    <xf numFmtId="0" fontId="8" fillId="23" borderId="16" applyNumberFormat="0" applyProtection="0">
      <alignment horizontal="left" vertical="center" indent="1"/>
    </xf>
    <xf numFmtId="0" fontId="8" fillId="23" borderId="16" applyNumberFormat="0" applyProtection="0">
      <alignment horizontal="left" vertical="top" indent="1"/>
    </xf>
    <xf numFmtId="0" fontId="8" fillId="21" borderId="16" applyNumberFormat="0" applyProtection="0">
      <alignment horizontal="left" vertical="center" indent="1"/>
    </xf>
    <xf numFmtId="0" fontId="8" fillId="21" borderId="16" applyNumberFormat="0" applyProtection="0">
      <alignment horizontal="left" vertical="top" indent="1"/>
    </xf>
    <xf numFmtId="0" fontId="8" fillId="24" borderId="18" applyNumberFormat="0">
      <protection locked="0"/>
    </xf>
    <xf numFmtId="4" fontId="20" fillId="25" borderId="16" applyNumberFormat="0" applyProtection="0">
      <alignment vertical="center"/>
    </xf>
    <xf numFmtId="4" fontId="23" fillId="25" borderId="16" applyNumberFormat="0" applyProtection="0">
      <alignment vertical="center"/>
    </xf>
    <xf numFmtId="4" fontId="20" fillId="25" borderId="16" applyNumberFormat="0" applyProtection="0">
      <alignment horizontal="left" vertical="center" indent="1"/>
    </xf>
    <xf numFmtId="0" fontId="20" fillId="25" borderId="16" applyNumberFormat="0" applyProtection="0">
      <alignment horizontal="left" vertical="top" indent="1"/>
    </xf>
    <xf numFmtId="4" fontId="20" fillId="21" borderId="16" applyNumberFormat="0" applyProtection="0">
      <alignment horizontal="right" vertical="center"/>
    </xf>
    <xf numFmtId="4" fontId="23" fillId="21" borderId="16" applyNumberFormat="0" applyProtection="0">
      <alignment horizontal="right" vertical="center"/>
    </xf>
    <xf numFmtId="4" fontId="20" fillId="10" borderId="16" applyNumberFormat="0" applyProtection="0">
      <alignment horizontal="left" vertical="center" indent="1"/>
    </xf>
    <xf numFmtId="0" fontId="20" fillId="10" borderId="16" applyNumberFormat="0" applyProtection="0">
      <alignment horizontal="left" vertical="top" indent="1"/>
    </xf>
    <xf numFmtId="4" fontId="24" fillId="26" borderId="0" applyNumberFormat="0" applyProtection="0">
      <alignment horizontal="left" vertical="center" indent="1"/>
    </xf>
    <xf numFmtId="4" fontId="25" fillId="21" borderId="16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6" fillId="0" borderId="0"/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13" fillId="0" borderId="21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1" applyNumberFormat="0" applyAlignment="0" applyProtection="0"/>
    <xf numFmtId="0" fontId="17" fillId="4" borderId="15" applyNumberFormat="0" applyAlignment="0" applyProtection="0"/>
    <xf numFmtId="0" fontId="10" fillId="4" borderId="11" applyNumberFormat="0" applyAlignment="0" applyProtection="0"/>
    <xf numFmtId="0" fontId="12" fillId="0" borderId="13" applyNumberFormat="0" applyFill="0" applyAlignment="0" applyProtection="0"/>
    <xf numFmtId="0" fontId="11" fillId="5" borderId="12" applyNumberFormat="0" applyAlignment="0" applyProtection="0"/>
    <xf numFmtId="0" fontId="27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2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2" fillId="0" borderId="0" applyNumberFormat="0" applyFill="0" applyBorder="0" applyAlignment="0" applyProtection="0"/>
    <xf numFmtId="0" fontId="3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3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 applyNumberFormat="0" applyFill="0" applyBorder="0" applyAlignment="0" applyProtection="0"/>
    <xf numFmtId="0" fontId="36" fillId="0" borderId="24" applyNumberFormat="0" applyFill="0" applyAlignment="0" applyProtection="0"/>
    <xf numFmtId="0" fontId="37" fillId="0" borderId="25" applyNumberFormat="0" applyFill="0" applyAlignment="0" applyProtection="0"/>
    <xf numFmtId="0" fontId="38" fillId="0" borderId="26" applyNumberFormat="0" applyFill="0" applyAlignment="0" applyProtection="0"/>
    <xf numFmtId="0" fontId="38" fillId="0" borderId="0" applyNumberFormat="0" applyFill="0" applyBorder="0" applyAlignment="0" applyProtection="0"/>
    <xf numFmtId="0" fontId="39" fillId="51" borderId="0" applyNumberFormat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27" applyNumberFormat="0" applyAlignment="0" applyProtection="0"/>
    <xf numFmtId="0" fontId="43" fillId="55" borderId="28" applyNumberFormat="0" applyAlignment="0" applyProtection="0"/>
    <xf numFmtId="0" fontId="44" fillId="55" borderId="27" applyNumberFormat="0" applyAlignment="0" applyProtection="0"/>
    <xf numFmtId="0" fontId="45" fillId="0" borderId="29" applyNumberFormat="0" applyFill="0" applyAlignment="0" applyProtection="0"/>
    <xf numFmtId="0" fontId="46" fillId="56" borderId="30" applyNumberFormat="0" applyAlignment="0" applyProtection="0"/>
    <xf numFmtId="0" fontId="34" fillId="0" borderId="0" applyNumberFormat="0" applyFill="0" applyBorder="0" applyAlignment="0" applyProtection="0"/>
    <xf numFmtId="0" fontId="3" fillId="57" borderId="31" applyNumberFormat="0" applyFont="0" applyAlignment="0" applyProtection="0"/>
    <xf numFmtId="0" fontId="47" fillId="0" borderId="0" applyNumberFormat="0" applyFill="0" applyBorder="0" applyAlignment="0" applyProtection="0"/>
    <xf numFmtId="0" fontId="7" fillId="0" borderId="32" applyNumberFormat="0" applyFill="0" applyAlignment="0" applyProtection="0"/>
    <xf numFmtId="0" fontId="3" fillId="0" borderId="0"/>
    <xf numFmtId="0" fontId="3" fillId="57" borderId="31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13" fillId="0" borderId="21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1" applyNumberFormat="0" applyAlignment="0" applyProtection="0"/>
    <xf numFmtId="0" fontId="17" fillId="4" borderId="15" applyNumberFormat="0" applyAlignment="0" applyProtection="0"/>
    <xf numFmtId="0" fontId="10" fillId="4" borderId="11" applyNumberFormat="0" applyAlignment="0" applyProtection="0"/>
    <xf numFmtId="0" fontId="12" fillId="0" borderId="13" applyNumberFormat="0" applyFill="0" applyAlignment="0" applyProtection="0"/>
    <xf numFmtId="0" fontId="11" fillId="5" borderId="12" applyNumberFormat="0" applyAlignment="0" applyProtection="0"/>
    <xf numFmtId="0" fontId="27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57" borderId="31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2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9" fillId="3" borderId="0" applyNumberFormat="0" applyBorder="0" applyAlignment="0" applyProtection="0"/>
    <xf numFmtId="43" fontId="49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0" fontId="7" fillId="2" borderId="23" xfId="64" applyFont="1" applyFill="1" applyBorder="1" applyAlignment="1">
      <alignment horizontal="left"/>
    </xf>
    <xf numFmtId="0" fontId="7" fillId="2" borderId="18" xfId="64" applyFont="1" applyFill="1" applyBorder="1" applyAlignment="1">
      <alignment horizontal="left"/>
    </xf>
    <xf numFmtId="0" fontId="18" fillId="10" borderId="0" xfId="22" quotePrefix="1" applyNumberFormat="1">
      <alignment horizontal="left" vertical="center" indent="1"/>
    </xf>
    <xf numFmtId="0" fontId="20" fillId="10" borderId="16" xfId="53" quotePrefix="1" applyNumberFormat="1">
      <alignment horizontal="left" vertical="center" indent="1"/>
    </xf>
    <xf numFmtId="3" fontId="20" fillId="21" borderId="16" xfId="51" applyNumberFormat="1">
      <alignment horizontal="right" vertical="center"/>
    </xf>
    <xf numFmtId="0" fontId="18" fillId="9" borderId="16" xfId="20" quotePrefix="1" applyNumberFormat="1">
      <alignment horizontal="left" vertical="center" indent="1"/>
    </xf>
    <xf numFmtId="3" fontId="18" fillId="9" borderId="16" xfId="18" applyNumberFormat="1">
      <alignment vertical="center"/>
    </xf>
    <xf numFmtId="0" fontId="20" fillId="10" borderId="16" xfId="53" quotePrefix="1" applyNumberFormat="1" applyAlignment="1">
      <alignment horizontal="left" vertical="center" wrapText="1" indent="1"/>
    </xf>
    <xf numFmtId="4" fontId="18" fillId="9" borderId="16" xfId="18" applyNumberFormat="1">
      <alignment vertical="center"/>
    </xf>
    <xf numFmtId="164" fontId="18" fillId="9" borderId="16" xfId="18" applyNumberFormat="1">
      <alignment vertical="center"/>
    </xf>
    <xf numFmtId="164" fontId="20" fillId="21" borderId="16" xfId="51" applyNumberFormat="1">
      <alignment horizontal="right" vertical="center"/>
    </xf>
    <xf numFmtId="4" fontId="20" fillId="21" borderId="16" xfId="51" applyNumberFormat="1">
      <alignment horizontal="right" vertical="center"/>
    </xf>
    <xf numFmtId="0" fontId="8" fillId="0" borderId="0" xfId="0" applyFont="1"/>
    <xf numFmtId="0" fontId="2" fillId="0" borderId="0" xfId="231"/>
    <xf numFmtId="0" fontId="8" fillId="0" borderId="0" xfId="232"/>
    <xf numFmtId="0" fontId="8" fillId="0" borderId="0" xfId="232" quotePrefix="1"/>
    <xf numFmtId="0" fontId="8" fillId="0" borderId="0" xfId="232" quotePrefix="1" applyAlignment="1"/>
    <xf numFmtId="4" fontId="2" fillId="0" borderId="0" xfId="231" applyNumberFormat="1"/>
    <xf numFmtId="0" fontId="48" fillId="0" borderId="0" xfId="231" applyFont="1" applyAlignment="1">
      <alignment vertical="top"/>
    </xf>
    <xf numFmtId="0" fontId="48" fillId="0" borderId="0" xfId="231" quotePrefix="1" applyFont="1" applyAlignment="1">
      <alignment vertical="top"/>
    </xf>
    <xf numFmtId="0" fontId="51" fillId="2" borderId="43" xfId="232" applyFont="1" applyFill="1" applyBorder="1" applyAlignment="1">
      <alignment horizontal="center" vertical="center"/>
    </xf>
    <xf numFmtId="0" fontId="51" fillId="2" borderId="35" xfId="232" applyFont="1" applyFill="1" applyBorder="1" applyAlignment="1">
      <alignment horizontal="center" vertical="center"/>
    </xf>
    <xf numFmtId="0" fontId="51" fillId="2" borderId="49" xfId="232" applyFont="1" applyFill="1" applyBorder="1" applyAlignment="1">
      <alignment horizontal="center" vertical="center"/>
    </xf>
    <xf numFmtId="165" fontId="52" fillId="2" borderId="40" xfId="232" applyNumberFormat="1" applyFont="1" applyFill="1" applyBorder="1" applyAlignment="1">
      <alignment horizontal="center"/>
    </xf>
    <xf numFmtId="165" fontId="52" fillId="2" borderId="18" xfId="232" applyNumberFormat="1" applyFont="1" applyFill="1" applyBorder="1" applyAlignment="1">
      <alignment horizontal="center"/>
    </xf>
    <xf numFmtId="165" fontId="52" fillId="2" borderId="50" xfId="232" applyNumberFormat="1" applyFont="1" applyFill="1" applyBorder="1" applyAlignment="1">
      <alignment horizontal="center"/>
    </xf>
    <xf numFmtId="4" fontId="52" fillId="2" borderId="18" xfId="236" applyNumberFormat="1" applyFont="1" applyFill="1" applyBorder="1" applyAlignment="1">
      <alignment horizontal="center" vertical="center"/>
    </xf>
    <xf numFmtId="4" fontId="52" fillId="2" borderId="41" xfId="236" applyNumberFormat="1" applyFont="1" applyFill="1" applyBorder="1" applyAlignment="1">
      <alignment horizontal="center" vertical="center"/>
    </xf>
    <xf numFmtId="4" fontId="50" fillId="2" borderId="18" xfId="236" applyNumberFormat="1" applyFont="1" applyFill="1" applyBorder="1" applyAlignment="1">
      <alignment horizontal="center"/>
    </xf>
    <xf numFmtId="165" fontId="52" fillId="2" borderId="36" xfId="232" applyNumberFormat="1" applyFont="1" applyFill="1" applyBorder="1" applyAlignment="1">
      <alignment horizontal="center"/>
    </xf>
    <xf numFmtId="165" fontId="52" fillId="2" borderId="51" xfId="232" applyNumberFormat="1" applyFont="1" applyFill="1" applyBorder="1" applyAlignment="1">
      <alignment horizontal="center"/>
    </xf>
    <xf numFmtId="165" fontId="52" fillId="2" borderId="34" xfId="232" applyNumberFormat="1" applyFont="1" applyFill="1" applyBorder="1" applyAlignment="1">
      <alignment horizontal="center"/>
    </xf>
    <xf numFmtId="0" fontId="51" fillId="2" borderId="33" xfId="232" applyFont="1" applyFill="1" applyBorder="1" applyAlignment="1">
      <alignment horizontal="center" vertical="center"/>
    </xf>
    <xf numFmtId="165" fontId="51" fillId="2" borderId="40" xfId="232" applyNumberFormat="1" applyFont="1" applyFill="1" applyBorder="1" applyAlignment="1">
      <alignment horizontal="center"/>
    </xf>
    <xf numFmtId="165" fontId="51" fillId="2" borderId="18" xfId="232" applyNumberFormat="1" applyFont="1" applyFill="1" applyBorder="1" applyAlignment="1">
      <alignment horizontal="center"/>
    </xf>
    <xf numFmtId="4" fontId="51" fillId="2" borderId="40" xfId="232" applyNumberFormat="1" applyFont="1" applyFill="1" applyBorder="1" applyAlignment="1">
      <alignment horizontal="center"/>
    </xf>
    <xf numFmtId="4" fontId="50" fillId="2" borderId="40" xfId="232" applyNumberFormat="1" applyFont="1" applyFill="1" applyBorder="1" applyAlignment="1">
      <alignment horizontal="center"/>
    </xf>
    <xf numFmtId="4" fontId="50" fillId="2" borderId="39" xfId="232" applyNumberFormat="1" applyFont="1" applyFill="1" applyBorder="1" applyAlignment="1">
      <alignment horizontal="center"/>
    </xf>
    <xf numFmtId="4" fontId="50" fillId="2" borderId="10" xfId="232" applyNumberFormat="1" applyFont="1" applyFill="1" applyBorder="1" applyAlignment="1">
      <alignment horizontal="center"/>
    </xf>
    <xf numFmtId="0" fontId="52" fillId="2" borderId="0" xfId="0" applyFont="1" applyFill="1"/>
    <xf numFmtId="0" fontId="52" fillId="0" borderId="0" xfId="0" applyFont="1"/>
    <xf numFmtId="0" fontId="52" fillId="2" borderId="35" xfId="0" applyFont="1" applyFill="1" applyBorder="1"/>
    <xf numFmtId="43" fontId="52" fillId="0" borderId="0" xfId="236" applyFont="1"/>
    <xf numFmtId="0" fontId="52" fillId="2" borderId="38" xfId="0" applyFont="1" applyFill="1" applyBorder="1"/>
    <xf numFmtId="43" fontId="52" fillId="0" borderId="0" xfId="0" applyNumberFormat="1" applyFont="1"/>
    <xf numFmtId="0" fontId="52" fillId="2" borderId="43" xfId="0" applyFont="1" applyFill="1" applyBorder="1"/>
    <xf numFmtId="0" fontId="52" fillId="2" borderId="33" xfId="0" applyFont="1" applyFill="1" applyBorder="1"/>
    <xf numFmtId="0" fontId="52" fillId="2" borderId="40" xfId="0" applyFont="1" applyFill="1" applyBorder="1"/>
    <xf numFmtId="165" fontId="52" fillId="2" borderId="44" xfId="232" applyNumberFormat="1" applyFont="1" applyFill="1" applyBorder="1" applyAlignment="1">
      <alignment horizontal="center"/>
    </xf>
    <xf numFmtId="0" fontId="52" fillId="2" borderId="44" xfId="0" applyFont="1" applyFill="1" applyBorder="1"/>
    <xf numFmtId="4" fontId="52" fillId="2" borderId="41" xfId="232" applyNumberFormat="1" applyFont="1" applyFill="1" applyBorder="1" applyAlignment="1">
      <alignment horizontal="center"/>
    </xf>
    <xf numFmtId="0" fontId="52" fillId="2" borderId="53" xfId="0" applyFont="1" applyFill="1" applyBorder="1"/>
    <xf numFmtId="0" fontId="52" fillId="58" borderId="46" xfId="0" applyFont="1" applyFill="1" applyBorder="1"/>
    <xf numFmtId="0" fontId="53" fillId="58" borderId="0" xfId="0" applyFont="1" applyFill="1" applyAlignment="1">
      <alignment horizontal="center"/>
    </xf>
    <xf numFmtId="0" fontId="50" fillId="58" borderId="42" xfId="232" applyFont="1" applyFill="1" applyBorder="1" applyAlignment="1">
      <alignment horizontal="center" vertical="center"/>
    </xf>
    <xf numFmtId="0" fontId="50" fillId="58" borderId="9" xfId="232" applyFont="1" applyFill="1" applyBorder="1" applyAlignment="1">
      <alignment horizontal="center" vertical="center"/>
    </xf>
    <xf numFmtId="0" fontId="50" fillId="58" borderId="45" xfId="232" applyFont="1" applyFill="1" applyBorder="1" applyAlignment="1">
      <alignment horizontal="center" vertical="center"/>
    </xf>
    <xf numFmtId="0" fontId="50" fillId="58" borderId="46" xfId="232" applyFont="1" applyFill="1" applyBorder="1" applyAlignment="1">
      <alignment horizontal="center" vertical="center"/>
    </xf>
    <xf numFmtId="0" fontId="52" fillId="2" borderId="48" xfId="232" applyFont="1" applyFill="1" applyBorder="1" applyAlignment="1">
      <alignment horizontal="center"/>
    </xf>
    <xf numFmtId="0" fontId="52" fillId="2" borderId="53" xfId="232" applyFont="1" applyFill="1" applyBorder="1" applyAlignment="1">
      <alignment horizontal="center"/>
    </xf>
    <xf numFmtId="0" fontId="52" fillId="2" borderId="47" xfId="232" applyFont="1" applyFill="1" applyBorder="1" applyAlignment="1">
      <alignment horizontal="center"/>
    </xf>
    <xf numFmtId="0" fontId="52" fillId="2" borderId="52" xfId="232" applyFont="1" applyFill="1" applyBorder="1" applyAlignment="1">
      <alignment horizontal="center"/>
    </xf>
    <xf numFmtId="0" fontId="50" fillId="2" borderId="37" xfId="232" applyFont="1" applyFill="1" applyBorder="1" applyAlignment="1">
      <alignment horizontal="left"/>
    </xf>
    <xf numFmtId="0" fontId="50" fillId="2" borderId="38" xfId="232" applyFont="1" applyFill="1" applyBorder="1" applyAlignment="1">
      <alignment horizontal="left"/>
    </xf>
    <xf numFmtId="0" fontId="52" fillId="2" borderId="37" xfId="232" applyFont="1" applyFill="1" applyBorder="1" applyAlignment="1">
      <alignment horizontal="center"/>
    </xf>
    <xf numFmtId="0" fontId="52" fillId="2" borderId="38" xfId="232" applyFont="1" applyFill="1" applyBorder="1" applyAlignment="1">
      <alignment horizontal="center"/>
    </xf>
    <xf numFmtId="0" fontId="50" fillId="2" borderId="37" xfId="232" applyFont="1" applyFill="1" applyBorder="1" applyAlignment="1">
      <alignment horizontal="center"/>
    </xf>
    <xf numFmtId="0" fontId="50" fillId="2" borderId="38" xfId="232" applyFont="1" applyFill="1" applyBorder="1" applyAlignment="1">
      <alignment horizontal="center"/>
    </xf>
    <xf numFmtId="0" fontId="50" fillId="2" borderId="1" xfId="1" applyFont="1" applyFill="1" applyBorder="1" applyAlignment="1">
      <alignment horizontal="center"/>
    </xf>
    <xf numFmtId="0" fontId="50" fillId="2" borderId="2" xfId="1" applyFont="1" applyFill="1" applyBorder="1" applyAlignment="1">
      <alignment horizontal="center"/>
    </xf>
    <xf numFmtId="0" fontId="50" fillId="2" borderId="3" xfId="1" applyFont="1" applyFill="1" applyBorder="1" applyAlignment="1">
      <alignment horizontal="center"/>
    </xf>
    <xf numFmtId="0" fontId="50" fillId="2" borderId="4" xfId="1" applyFont="1" applyFill="1" applyBorder="1" applyAlignment="1">
      <alignment horizontal="center"/>
    </xf>
    <xf numFmtId="0" fontId="50" fillId="2" borderId="0" xfId="1" applyFont="1" applyFill="1" applyBorder="1" applyAlignment="1">
      <alignment horizontal="center"/>
    </xf>
    <xf numFmtId="0" fontId="50" fillId="2" borderId="5" xfId="1" applyFont="1" applyFill="1" applyBorder="1" applyAlignment="1">
      <alignment horizontal="center"/>
    </xf>
    <xf numFmtId="0" fontId="50" fillId="2" borderId="6" xfId="1" applyFont="1" applyFill="1" applyBorder="1" applyAlignment="1">
      <alignment horizontal="center" vertical="center"/>
    </xf>
    <xf numFmtId="0" fontId="50" fillId="2" borderId="7" xfId="1" applyFont="1" applyFill="1" applyBorder="1" applyAlignment="1">
      <alignment horizontal="center" vertical="center"/>
    </xf>
    <xf numFmtId="0" fontId="50" fillId="2" borderId="8" xfId="1" applyFont="1" applyFill="1" applyBorder="1" applyAlignment="1">
      <alignment horizontal="center" vertical="center"/>
    </xf>
    <xf numFmtId="0" fontId="50" fillId="2" borderId="9" xfId="232" applyFont="1" applyFill="1" applyBorder="1" applyAlignment="1">
      <alignment horizontal="center"/>
    </xf>
    <xf numFmtId="0" fontId="50" fillId="2" borderId="45" xfId="232" applyFont="1" applyFill="1" applyBorder="1" applyAlignment="1">
      <alignment horizontal="center"/>
    </xf>
    <xf numFmtId="0" fontId="50" fillId="2" borderId="46" xfId="232" applyFont="1" applyFill="1" applyBorder="1" applyAlignment="1">
      <alignment horizontal="center"/>
    </xf>
    <xf numFmtId="0" fontId="50" fillId="2" borderId="40" xfId="232" applyFont="1" applyFill="1" applyBorder="1" applyAlignment="1">
      <alignment horizontal="center"/>
    </xf>
  </cellXfs>
  <cellStyles count="239">
    <cellStyle name="20% - Énfasis1" xfId="99" builtinId="30" customBuiltin="1"/>
    <cellStyle name="20% - Énfasis1 2" xfId="151"/>
    <cellStyle name="20% - Énfasis1 2 2" xfId="212"/>
    <cellStyle name="20% - Énfasis1 3" xfId="188"/>
    <cellStyle name="20% - Énfasis2" xfId="103" builtinId="34" customBuiltin="1"/>
    <cellStyle name="20% - Énfasis2 2" xfId="153"/>
    <cellStyle name="20% - Énfasis2 2 2" xfId="214"/>
    <cellStyle name="20% - Énfasis2 3" xfId="190"/>
    <cellStyle name="20% - Énfasis3" xfId="107" builtinId="38" customBuiltin="1"/>
    <cellStyle name="20% - Énfasis3 2" xfId="155"/>
    <cellStyle name="20% - Énfasis3 2 2" xfId="216"/>
    <cellStyle name="20% - Énfasis3 3" xfId="192"/>
    <cellStyle name="20% - Énfasis4" xfId="111" builtinId="42" customBuiltin="1"/>
    <cellStyle name="20% - Énfasis4 2" xfId="157"/>
    <cellStyle name="20% - Énfasis4 2 2" xfId="218"/>
    <cellStyle name="20% - Énfasis4 3" xfId="194"/>
    <cellStyle name="20% - Énfasis5" xfId="115" builtinId="46" customBuiltin="1"/>
    <cellStyle name="20% - Énfasis5 2" xfId="159"/>
    <cellStyle name="20% - Énfasis5 2 2" xfId="220"/>
    <cellStyle name="20% - Énfasis5 3" xfId="196"/>
    <cellStyle name="20% - Énfasis6" xfId="119" builtinId="50" customBuiltin="1"/>
    <cellStyle name="20% - Énfasis6 2" xfId="161"/>
    <cellStyle name="20% - Énfasis6 2 2" xfId="222"/>
    <cellStyle name="20% - Énfasis6 3" xfId="198"/>
    <cellStyle name="40% - Énfasis1" xfId="100" builtinId="31" customBuiltin="1"/>
    <cellStyle name="40% - Énfasis1 2" xfId="152"/>
    <cellStyle name="40% - Énfasis1 2 2" xfId="213"/>
    <cellStyle name="40% - Énfasis1 3" xfId="189"/>
    <cellStyle name="40% - Énfasis2" xfId="104" builtinId="35" customBuiltin="1"/>
    <cellStyle name="40% - Énfasis2 2" xfId="154"/>
    <cellStyle name="40% - Énfasis2 2 2" xfId="215"/>
    <cellStyle name="40% - Énfasis2 3" xfId="191"/>
    <cellStyle name="40% - Énfasis3" xfId="108" builtinId="39" customBuiltin="1"/>
    <cellStyle name="40% - Énfasis3 2" xfId="156"/>
    <cellStyle name="40% - Énfasis3 2 2" xfId="217"/>
    <cellStyle name="40% - Énfasis3 3" xfId="193"/>
    <cellStyle name="40% - Énfasis4" xfId="112" builtinId="43" customBuiltin="1"/>
    <cellStyle name="40% - Énfasis4 2" xfId="158"/>
    <cellStyle name="40% - Énfasis4 2 2" xfId="219"/>
    <cellStyle name="40% - Énfasis4 3" xfId="195"/>
    <cellStyle name="40% - Énfasis5" xfId="116" builtinId="47" customBuiltin="1"/>
    <cellStyle name="40% - Énfasis5 2" xfId="160"/>
    <cellStyle name="40% - Énfasis5 2 2" xfId="221"/>
    <cellStyle name="40% - Énfasis5 3" xfId="197"/>
    <cellStyle name="40% - Énfasis6" xfId="120" builtinId="51" customBuiltin="1"/>
    <cellStyle name="40% - Énfasis6 2" xfId="162"/>
    <cellStyle name="40% - Énfasis6 2 2" xfId="223"/>
    <cellStyle name="40% - Énfasis6 3" xfId="199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" xfId="6" builtinId="26" customBuiltin="1"/>
    <cellStyle name="Buena 2" xfId="77"/>
    <cellStyle name="Buena 2 2" xfId="137"/>
    <cellStyle name="Buena 3" xfId="168"/>
    <cellStyle name="Bueno 2" xfId="235"/>
    <cellStyle name="Cálculo" xfId="11" builtinId="22" customBuiltin="1"/>
    <cellStyle name="Cálculo 2" xfId="82"/>
    <cellStyle name="Cálculo 2 2" xfId="142"/>
    <cellStyle name="Cálculo 3" xfId="173"/>
    <cellStyle name="Celda de comprobación" xfId="13" builtinId="23" customBuiltin="1"/>
    <cellStyle name="Celda de comprobación 2" xfId="84"/>
    <cellStyle name="Celda de comprobación 2 2" xfId="144"/>
    <cellStyle name="Celda de comprobación 3" xfId="175"/>
    <cellStyle name="Celda vinculada" xfId="12" builtinId="24" customBuiltin="1"/>
    <cellStyle name="Celda vinculada 2" xfId="83"/>
    <cellStyle name="Celda vinculada 2 2" xfId="143"/>
    <cellStyle name="Celda vinculada 3" xfId="174"/>
    <cellStyle name="Encabezado 1" xfId="2" builtinId="16" customBuiltin="1"/>
    <cellStyle name="Encabezado 1 2" xfId="234"/>
    <cellStyle name="Encabezado 4" xfId="5" builtinId="19" customBuiltin="1"/>
    <cellStyle name="Encabezado 4 2" xfId="76"/>
    <cellStyle name="Encabezado 4 2 2" xfId="136"/>
    <cellStyle name="Encabezado 4 3" xfId="167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/>
    <cellStyle name="Entrada 2 2" xfId="140"/>
    <cellStyle name="Entrada 3" xfId="171"/>
    <cellStyle name="Incorrecto" xfId="7" builtinId="27" customBuiltin="1"/>
    <cellStyle name="Incorrecto 2" xfId="78"/>
    <cellStyle name="Incorrecto 2 2" xfId="138"/>
    <cellStyle name="Incorrecto 3" xfId="169"/>
    <cellStyle name="Millares" xfId="236" builtinId="3"/>
    <cellStyle name="Neutral" xfId="8" builtinId="28" customBuiltin="1"/>
    <cellStyle name="Neutral 2" xfId="79"/>
    <cellStyle name="Neutral 2 2" xfId="139"/>
    <cellStyle name="Neutral 3" xfId="170"/>
    <cellStyle name="Normal" xfId="0" builtinId="0" customBuiltin="1"/>
    <cellStyle name="Normal 10" xfId="231"/>
    <cellStyle name="Normal 10 2" xfId="238"/>
    <cellStyle name="Normal 12" xfId="237"/>
    <cellStyle name="Normal 2" xfId="61"/>
    <cellStyle name="Normal 2 2" xfId="68"/>
    <cellStyle name="Normal 2 2 2" xfId="93"/>
    <cellStyle name="Normal 2 2 2 2" xfId="226"/>
    <cellStyle name="Normal 2 2 3" xfId="182"/>
    <cellStyle name="Normal 2 3" xfId="90"/>
    <cellStyle name="Normal 2 3 2" xfId="208"/>
    <cellStyle name="Normal 2 3 3" xfId="131"/>
    <cellStyle name="Normal 2 4" xfId="200"/>
    <cellStyle name="Normal 2 5" xfId="123"/>
    <cellStyle name="Normal 2 6" xfId="232"/>
    <cellStyle name="Normal 3" xfId="58"/>
    <cellStyle name="Normal 3 2" xfId="62"/>
    <cellStyle name="Normal 3 2 2" xfId="69"/>
    <cellStyle name="Normal 3 2 2 2" xfId="94"/>
    <cellStyle name="Normal 3 2 2 2 2" xfId="225"/>
    <cellStyle name="Normal 3 2 2 3" xfId="181"/>
    <cellStyle name="Normal 3 2 3" xfId="91"/>
    <cellStyle name="Normal 3 2 3 2" xfId="207"/>
    <cellStyle name="Normal 3 2 3 3" xfId="130"/>
    <cellStyle name="Normal 3 2 4" xfId="205"/>
    <cellStyle name="Normal 3 2 5" xfId="128"/>
    <cellStyle name="Normal 3 3" xfId="65"/>
    <cellStyle name="Normal 3 3 2" xfId="92"/>
    <cellStyle name="Normal 3 3 2 2" xfId="224"/>
    <cellStyle name="Normal 3 3 2 3" xfId="180"/>
    <cellStyle name="Normal 3 3 3" xfId="204"/>
    <cellStyle name="Normal 3 3 4" xfId="127"/>
    <cellStyle name="Normal 3 4" xfId="89"/>
    <cellStyle name="Normal 3 4 2" xfId="206"/>
    <cellStyle name="Normal 3 4 3" xfId="129"/>
    <cellStyle name="Normal 3 5" xfId="124"/>
    <cellStyle name="Normal 3 5 2" xfId="201"/>
    <cellStyle name="Normal 3 6" xfId="187"/>
    <cellStyle name="Normal 3 7" xfId="122"/>
    <cellStyle name="Normal 4" xfId="64"/>
    <cellStyle name="Normal 4 2" xfId="70"/>
    <cellStyle name="Normal 4 2 2" xfId="95"/>
    <cellStyle name="Normal 4 2 3" xfId="163"/>
    <cellStyle name="Normal 4 3" xfId="202"/>
    <cellStyle name="Normal 4 4" xfId="125"/>
    <cellStyle name="Normal 5" xfId="72"/>
    <cellStyle name="Normal 5 2" xfId="184"/>
    <cellStyle name="Normal 5 2 2" xfId="228"/>
    <cellStyle name="Normal 5 3" xfId="186"/>
    <cellStyle name="Normal 5 3 2" xfId="230"/>
    <cellStyle name="Normal 5 4" xfId="149"/>
    <cellStyle name="Normal 5 4 2" xfId="210"/>
    <cellStyle name="Normal 5 5" xfId="203"/>
    <cellStyle name="Normal 5 6" xfId="126"/>
    <cellStyle name="Normal 6" xfId="71"/>
    <cellStyle name="Normal 6 2" xfId="229"/>
    <cellStyle name="Normal 6 3" xfId="185"/>
    <cellStyle name="Normal 7" xfId="63"/>
    <cellStyle name="Normal 8" xfId="1"/>
    <cellStyle name="Normal 9" xfId="96"/>
    <cellStyle name="Notas" xfId="15" builtinId="10" customBuiltin="1"/>
    <cellStyle name="Notas 2" xfId="86"/>
    <cellStyle name="Notas 2 2" xfId="183"/>
    <cellStyle name="Notas 2 2 2" xfId="227"/>
    <cellStyle name="Notas 2 3" xfId="209"/>
    <cellStyle name="Notas 2 4" xfId="146"/>
    <cellStyle name="Notas 3" xfId="177"/>
    <cellStyle name="Notas 4" xfId="150"/>
    <cellStyle name="Notas 4 2" xfId="211"/>
    <cellStyle name="Salida" xfId="10" builtinId="21" customBuiltin="1"/>
    <cellStyle name="Salida 2" xfId="81"/>
    <cellStyle name="Salida 2 2" xfId="141"/>
    <cellStyle name="Salida 3" xfId="172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85"/>
    <cellStyle name="Texto de advertencia 2 2" xfId="145"/>
    <cellStyle name="Texto de advertencia 3" xfId="176"/>
    <cellStyle name="Texto explicativo" xfId="16" builtinId="53" customBuiltin="1"/>
    <cellStyle name="Texto explicativo 2" xfId="87"/>
    <cellStyle name="Texto explicativo 2 2" xfId="147"/>
    <cellStyle name="Texto explicativo 3" xfId="178"/>
    <cellStyle name="Título" xfId="97" builtinId="15" customBuiltin="1"/>
    <cellStyle name="Título 1 2" xfId="73"/>
    <cellStyle name="Título 1 2 2" xfId="133"/>
    <cellStyle name="Título 1 3" xfId="164"/>
    <cellStyle name="Título 2" xfId="3" builtinId="17" customBuiltin="1"/>
    <cellStyle name="Título 2 2" xfId="74"/>
    <cellStyle name="Título 2 2 2" xfId="134"/>
    <cellStyle name="Título 2 3" xfId="165"/>
    <cellStyle name="Título 3" xfId="4" builtinId="18" customBuiltin="1"/>
    <cellStyle name="Título 3 2" xfId="75"/>
    <cellStyle name="Título 3 2 2" xfId="135"/>
    <cellStyle name="Título 3 3" xfId="166"/>
    <cellStyle name="Título 4" xfId="132"/>
    <cellStyle name="Título 4 2" xfId="233"/>
    <cellStyle name="Total" xfId="17" builtinId="25" customBuiltin="1"/>
    <cellStyle name="Total 2" xfId="88"/>
    <cellStyle name="Total 2 2" xfId="148"/>
    <cellStyle name="Total 3" xfId="17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54428</xdr:rowOff>
    </xdr:from>
    <xdr:to>
      <xdr:col>1</xdr:col>
      <xdr:colOff>925285</xdr:colOff>
      <xdr:row>3</xdr:row>
      <xdr:rowOff>244928</xdr:rowOff>
    </xdr:to>
    <xdr:pic>
      <xdr:nvPicPr>
        <xdr:cNvPr id="7" name="Imagen 6" descr="Secretaría de Finanzas y Administr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107"/>
          <a:ext cx="4463142" cy="816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xmlns="" id="{9DD0545D-3A62-4ACF-9243-14BF89EAE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xmlns="" id="{5581E196-11B8-4D36-84EC-DF0F9CB87D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1"/>
  <sheetViews>
    <sheetView showGridLines="0" tabSelected="1" zoomScale="70" zoomScaleNormal="70" workbookViewId="0">
      <selection activeCell="A2" sqref="A2:J24"/>
    </sheetView>
  </sheetViews>
  <sheetFormatPr baseColWidth="10" defaultColWidth="11.42578125" defaultRowHeight="15"/>
  <cols>
    <col min="1" max="1" width="53.140625" style="40" customWidth="1"/>
    <col min="2" max="2" width="50.28515625" style="40" customWidth="1"/>
    <col min="3" max="3" width="10.140625" style="40" hidden="1" customWidth="1"/>
    <col min="4" max="4" width="4.42578125" style="40" hidden="1" customWidth="1"/>
    <col min="5" max="5" width="13.85546875" style="40" hidden="1" customWidth="1"/>
    <col min="6" max="6" width="3.7109375" style="40" hidden="1" customWidth="1"/>
    <col min="7" max="7" width="9.28515625" style="40" hidden="1" customWidth="1"/>
    <col min="8" max="8" width="22.5703125" style="40" bestFit="1" customWidth="1"/>
    <col min="9" max="9" width="23.5703125" style="40" bestFit="1" customWidth="1"/>
    <col min="10" max="10" width="25.7109375" style="40" bestFit="1" customWidth="1"/>
    <col min="11" max="11" width="11.42578125" style="41"/>
    <col min="12" max="12" width="36.5703125" style="41" customWidth="1"/>
    <col min="13" max="13" width="14.85546875" style="41" bestFit="1" customWidth="1"/>
    <col min="14" max="14" width="18.28515625" style="41" bestFit="1" customWidth="1"/>
    <col min="15" max="15" width="14.85546875" style="41" bestFit="1" customWidth="1"/>
    <col min="16" max="34" width="11.42578125" style="41"/>
    <col min="35" max="16384" width="11.42578125" style="40"/>
  </cols>
  <sheetData>
    <row r="1" spans="1:13" ht="11.25" customHeight="1" thickBot="1"/>
    <row r="2" spans="1:13" ht="25.5" customHeight="1">
      <c r="A2" s="69" t="s">
        <v>60</v>
      </c>
      <c r="B2" s="70"/>
      <c r="C2" s="70"/>
      <c r="D2" s="70"/>
      <c r="E2" s="70"/>
      <c r="F2" s="70"/>
      <c r="G2" s="70"/>
      <c r="H2" s="70"/>
      <c r="I2" s="70"/>
      <c r="J2" s="71"/>
    </row>
    <row r="3" spans="1:13" ht="24" customHeight="1">
      <c r="A3" s="72" t="s">
        <v>61</v>
      </c>
      <c r="B3" s="73"/>
      <c r="C3" s="73"/>
      <c r="D3" s="73"/>
      <c r="E3" s="73"/>
      <c r="F3" s="73"/>
      <c r="G3" s="73"/>
      <c r="H3" s="73"/>
      <c r="I3" s="73"/>
      <c r="J3" s="74"/>
    </row>
    <row r="4" spans="1:13" ht="24.75" customHeight="1" thickBot="1">
      <c r="A4" s="75" t="s">
        <v>77</v>
      </c>
      <c r="B4" s="76"/>
      <c r="C4" s="76"/>
      <c r="D4" s="76"/>
      <c r="E4" s="76"/>
      <c r="F4" s="76"/>
      <c r="G4" s="76"/>
      <c r="H4" s="76"/>
      <c r="I4" s="76"/>
      <c r="J4" s="77"/>
    </row>
    <row r="5" spans="1:13" ht="16.5" thickBot="1">
      <c r="A5" s="56" t="s">
        <v>0</v>
      </c>
      <c r="B5" s="57"/>
      <c r="C5" s="57"/>
      <c r="D5" s="57"/>
      <c r="E5" s="57"/>
      <c r="F5" s="57"/>
      <c r="G5" s="57"/>
      <c r="H5" s="53"/>
      <c r="I5" s="54" t="s">
        <v>74</v>
      </c>
      <c r="J5" s="55" t="s">
        <v>62</v>
      </c>
    </row>
    <row r="6" spans="1:13" ht="16.5" thickBot="1">
      <c r="A6" s="56" t="s">
        <v>72</v>
      </c>
      <c r="B6" s="57"/>
      <c r="C6" s="57"/>
      <c r="D6" s="57"/>
      <c r="E6" s="57"/>
      <c r="F6" s="57"/>
      <c r="G6" s="57"/>
      <c r="H6" s="57"/>
      <c r="I6" s="57"/>
      <c r="J6" s="58"/>
    </row>
    <row r="7" spans="1:13">
      <c r="A7" s="61"/>
      <c r="B7" s="62"/>
      <c r="C7" s="21"/>
      <c r="D7" s="22"/>
      <c r="E7" s="22"/>
      <c r="F7" s="22"/>
      <c r="G7" s="23"/>
      <c r="H7" s="46"/>
      <c r="I7" s="42"/>
      <c r="J7" s="47"/>
      <c r="L7" s="43"/>
    </row>
    <row r="8" spans="1:13" ht="15.75">
      <c r="A8" s="63" t="s">
        <v>63</v>
      </c>
      <c r="B8" s="64"/>
      <c r="C8" s="24"/>
      <c r="D8" s="25"/>
      <c r="E8" s="25"/>
      <c r="F8" s="25"/>
      <c r="G8" s="26"/>
      <c r="H8" s="48"/>
      <c r="I8" s="27">
        <v>2406170994.1700001</v>
      </c>
      <c r="J8" s="28">
        <v>2406170994.1700001</v>
      </c>
      <c r="L8" s="43"/>
      <c r="M8" s="43"/>
    </row>
    <row r="9" spans="1:13" ht="15.75">
      <c r="A9" s="63" t="s">
        <v>64</v>
      </c>
      <c r="B9" s="64"/>
      <c r="C9" s="24"/>
      <c r="D9" s="25"/>
      <c r="E9" s="25"/>
      <c r="F9" s="25"/>
      <c r="G9" s="26"/>
      <c r="H9" s="48"/>
      <c r="I9" s="27">
        <v>0</v>
      </c>
      <c r="J9" s="28">
        <v>0</v>
      </c>
      <c r="L9" s="43"/>
    </row>
    <row r="10" spans="1:13" ht="15.75">
      <c r="A10" s="63" t="s">
        <v>65</v>
      </c>
      <c r="B10" s="64"/>
      <c r="C10" s="24"/>
      <c r="D10" s="25"/>
      <c r="E10" s="25"/>
      <c r="F10" s="25"/>
      <c r="G10" s="26"/>
      <c r="H10" s="48"/>
      <c r="I10" s="27">
        <v>0</v>
      </c>
      <c r="J10" s="28">
        <v>0</v>
      </c>
      <c r="L10" s="43"/>
    </row>
    <row r="11" spans="1:13" ht="15.75">
      <c r="A11" s="63" t="s">
        <v>66</v>
      </c>
      <c r="B11" s="64"/>
      <c r="C11" s="24"/>
      <c r="D11" s="25"/>
      <c r="E11" s="25"/>
      <c r="F11" s="25"/>
      <c r="G11" s="26"/>
      <c r="H11" s="48"/>
      <c r="I11" s="27">
        <v>0</v>
      </c>
      <c r="J11" s="28">
        <v>0</v>
      </c>
      <c r="L11" s="45"/>
    </row>
    <row r="12" spans="1:13" ht="15.75">
      <c r="A12" s="63" t="s">
        <v>67</v>
      </c>
      <c r="B12" s="64"/>
      <c r="C12" s="24"/>
      <c r="D12" s="25"/>
      <c r="E12" s="25"/>
      <c r="F12" s="25"/>
      <c r="G12" s="26"/>
      <c r="H12" s="48"/>
      <c r="I12" s="27">
        <v>0</v>
      </c>
      <c r="J12" s="28">
        <v>0</v>
      </c>
    </row>
    <row r="13" spans="1:13" ht="15.75">
      <c r="A13" s="63" t="s">
        <v>68</v>
      </c>
      <c r="B13" s="64"/>
      <c r="C13" s="24"/>
      <c r="D13" s="25"/>
      <c r="E13" s="25"/>
      <c r="F13" s="25"/>
      <c r="G13" s="26"/>
      <c r="H13" s="48"/>
      <c r="I13" s="27">
        <v>0</v>
      </c>
      <c r="J13" s="28">
        <v>0</v>
      </c>
    </row>
    <row r="14" spans="1:13">
      <c r="A14" s="65"/>
      <c r="B14" s="66"/>
      <c r="C14" s="24"/>
      <c r="D14" s="25"/>
      <c r="E14" s="25"/>
      <c r="F14" s="25"/>
      <c r="G14" s="26"/>
      <c r="H14" s="48"/>
      <c r="I14" s="27"/>
      <c r="J14" s="28"/>
    </row>
    <row r="15" spans="1:13" ht="15.75">
      <c r="A15" s="67" t="s">
        <v>76</v>
      </c>
      <c r="B15" s="68"/>
      <c r="C15" s="68"/>
      <c r="D15" s="68"/>
      <c r="E15" s="68"/>
      <c r="F15" s="68"/>
      <c r="G15" s="68"/>
      <c r="H15" s="81"/>
      <c r="I15" s="29">
        <f>SUM(I8:I14)</f>
        <v>2406170994.1700001</v>
      </c>
      <c r="J15" s="29">
        <f>SUM(J8:J14)</f>
        <v>2406170994.1700001</v>
      </c>
    </row>
    <row r="16" spans="1:13" ht="15.75" thickBot="1">
      <c r="A16" s="59"/>
      <c r="B16" s="60"/>
      <c r="C16" s="49"/>
      <c r="D16" s="30"/>
      <c r="E16" s="30"/>
      <c r="F16" s="30"/>
      <c r="G16" s="31"/>
      <c r="H16" s="50"/>
      <c r="I16" s="30"/>
      <c r="J16" s="32"/>
    </row>
    <row r="17" spans="1:10" ht="16.5" thickBot="1">
      <c r="A17" s="56" t="s">
        <v>73</v>
      </c>
      <c r="B17" s="57"/>
      <c r="C17" s="57"/>
      <c r="D17" s="57"/>
      <c r="E17" s="57"/>
      <c r="F17" s="57"/>
      <c r="G17" s="57"/>
      <c r="H17" s="57"/>
      <c r="I17" s="57"/>
      <c r="J17" s="58"/>
    </row>
    <row r="18" spans="1:10">
      <c r="A18" s="61"/>
      <c r="B18" s="62"/>
      <c r="C18" s="21"/>
      <c r="D18" s="22"/>
      <c r="E18" s="22"/>
      <c r="F18" s="22"/>
      <c r="G18" s="23"/>
      <c r="H18" s="46"/>
      <c r="I18" s="21"/>
      <c r="J18" s="33"/>
    </row>
    <row r="19" spans="1:10" ht="15.75">
      <c r="A19" s="63" t="s">
        <v>69</v>
      </c>
      <c r="B19" s="64"/>
      <c r="C19" s="24"/>
      <c r="D19" s="25"/>
      <c r="E19" s="25"/>
      <c r="F19" s="25"/>
      <c r="G19" s="26"/>
      <c r="H19" s="44"/>
      <c r="I19" s="27">
        <v>0</v>
      </c>
      <c r="J19" s="28">
        <v>0</v>
      </c>
    </row>
    <row r="20" spans="1:10" ht="15.75">
      <c r="A20" s="63" t="s">
        <v>70</v>
      </c>
      <c r="B20" s="64"/>
      <c r="C20" s="24"/>
      <c r="D20" s="25"/>
      <c r="E20" s="25"/>
      <c r="F20" s="25"/>
      <c r="G20" s="26"/>
      <c r="H20" s="44"/>
      <c r="I20" s="27">
        <v>0</v>
      </c>
      <c r="J20" s="28">
        <v>0</v>
      </c>
    </row>
    <row r="21" spans="1:10">
      <c r="A21" s="65"/>
      <c r="B21" s="66"/>
      <c r="C21" s="34"/>
      <c r="D21" s="35"/>
      <c r="E21" s="25"/>
      <c r="F21" s="25"/>
      <c r="G21" s="26"/>
      <c r="H21" s="48"/>
      <c r="I21" s="36"/>
      <c r="J21" s="51"/>
    </row>
    <row r="22" spans="1:10" ht="15.75">
      <c r="A22" s="67" t="s">
        <v>75</v>
      </c>
      <c r="B22" s="68"/>
      <c r="C22" s="68"/>
      <c r="D22" s="68"/>
      <c r="E22" s="68"/>
      <c r="F22" s="68"/>
      <c r="G22" s="68"/>
      <c r="H22" s="68"/>
      <c r="I22" s="37">
        <v>0</v>
      </c>
      <c r="J22" s="38">
        <v>0</v>
      </c>
    </row>
    <row r="23" spans="1:10" ht="15.75" thickBot="1">
      <c r="A23" s="59"/>
      <c r="B23" s="60"/>
      <c r="C23" s="49"/>
      <c r="D23" s="30"/>
      <c r="E23" s="30"/>
      <c r="F23" s="30"/>
      <c r="G23" s="31"/>
      <c r="H23" s="52"/>
      <c r="I23" s="49"/>
      <c r="J23" s="32"/>
    </row>
    <row r="24" spans="1:10" ht="16.5" thickBot="1">
      <c r="A24" s="78" t="s">
        <v>71</v>
      </c>
      <c r="B24" s="79"/>
      <c r="C24" s="79"/>
      <c r="D24" s="79"/>
      <c r="E24" s="79"/>
      <c r="F24" s="79"/>
      <c r="G24" s="79"/>
      <c r="H24" s="80"/>
      <c r="I24" s="39">
        <f>SUM(I15,I22)</f>
        <v>2406170994.1700001</v>
      </c>
      <c r="J24" s="39">
        <f>SUM(J15,J22)</f>
        <v>2406170994.1700001</v>
      </c>
    </row>
    <row r="26" spans="1:10" s="41" customFormat="1"/>
    <row r="27" spans="1:10" s="41" customFormat="1"/>
    <row r="28" spans="1:10" s="41" customFormat="1"/>
    <row r="29" spans="1:10" s="41" customFormat="1"/>
    <row r="30" spans="1:10" s="41" customFormat="1"/>
    <row r="31" spans="1:10" s="41" customFormat="1"/>
    <row r="32" spans="1:10" s="41" customFormat="1"/>
    <row r="33" s="41" customFormat="1"/>
    <row r="34" s="41" customFormat="1"/>
    <row r="35" s="41" customFormat="1"/>
    <row r="36" s="41" customFormat="1"/>
    <row r="37" s="41" customFormat="1"/>
    <row r="38" s="41" customFormat="1"/>
    <row r="39" s="41" customFormat="1"/>
    <row r="40" s="41" customFormat="1"/>
    <row r="41" s="41" customFormat="1"/>
    <row r="42" s="41" customFormat="1"/>
    <row r="43" s="41" customFormat="1"/>
    <row r="44" s="41" customFormat="1"/>
    <row r="45" s="41" customFormat="1"/>
    <row r="46" s="41" customFormat="1"/>
    <row r="47" s="41" customFormat="1"/>
    <row r="48" s="41" customFormat="1"/>
    <row r="49" s="41" customFormat="1"/>
    <row r="50" s="41" customFormat="1"/>
    <row r="51" s="41" customFormat="1"/>
    <row r="52" s="41" customFormat="1"/>
    <row r="53" s="41" customFormat="1"/>
    <row r="54" s="41" customFormat="1"/>
    <row r="55" s="41" customFormat="1"/>
    <row r="56" s="41" customFormat="1"/>
    <row r="57" s="41" customFormat="1"/>
    <row r="58" s="41" customFormat="1"/>
    <row r="59" s="41" customFormat="1"/>
    <row r="60" s="41" customFormat="1"/>
    <row r="61" s="41" customFormat="1"/>
    <row r="62" s="41" customFormat="1"/>
    <row r="63" s="41" customFormat="1"/>
    <row r="64" s="41" customFormat="1"/>
    <row r="65" s="41" customFormat="1"/>
    <row r="66" s="41" customFormat="1"/>
    <row r="67" s="41" customFormat="1"/>
    <row r="68" s="41" customFormat="1"/>
    <row r="69" s="41" customFormat="1"/>
    <row r="70" s="41" customFormat="1"/>
    <row r="71" s="41" customFormat="1"/>
    <row r="72" s="41" customFormat="1"/>
    <row r="73" s="41" customFormat="1"/>
    <row r="74" s="41" customFormat="1"/>
    <row r="75" s="41" customFormat="1"/>
    <row r="76" s="41" customFormat="1"/>
    <row r="77" s="41" customFormat="1"/>
    <row r="78" s="41" customFormat="1"/>
    <row r="79" s="41" customFormat="1"/>
    <row r="80" s="41" customFormat="1"/>
    <row r="81" s="41" customFormat="1"/>
    <row r="82" s="41" customFormat="1"/>
    <row r="83" s="41" customFormat="1"/>
    <row r="84" s="41" customFormat="1"/>
    <row r="85" s="41" customFormat="1"/>
    <row r="86" s="41" customFormat="1"/>
    <row r="87" s="41" customFormat="1"/>
    <row r="88" s="41" customFormat="1"/>
    <row r="89" s="41" customFormat="1"/>
    <row r="90" s="41" customFormat="1"/>
    <row r="91" s="41" customFormat="1"/>
    <row r="92" s="41" customFormat="1"/>
    <row r="93" s="41" customFormat="1"/>
    <row r="94" s="41" customFormat="1"/>
    <row r="95" s="41" customFormat="1"/>
    <row r="96" s="41" customFormat="1"/>
    <row r="97" s="41" customFormat="1"/>
    <row r="98" s="41" customFormat="1"/>
    <row r="99" s="41" customFormat="1"/>
    <row r="100" s="41" customFormat="1"/>
    <row r="101" s="41" customFormat="1"/>
    <row r="102" s="41" customFormat="1"/>
    <row r="103" s="41" customFormat="1"/>
    <row r="104" s="41" customFormat="1"/>
    <row r="105" s="41" customFormat="1"/>
    <row r="106" s="41" customFormat="1"/>
    <row r="107" s="41" customFormat="1"/>
    <row r="108" s="41" customFormat="1"/>
    <row r="109" s="41" customFormat="1"/>
    <row r="110" s="41" customFormat="1"/>
    <row r="111" s="41" customFormat="1"/>
    <row r="112" s="41" customFormat="1"/>
    <row r="113" s="41" customFormat="1"/>
    <row r="114" s="41" customFormat="1"/>
    <row r="115" s="41" customFormat="1"/>
    <row r="116" s="41" customFormat="1"/>
    <row r="117" s="41" customFormat="1"/>
    <row r="118" s="41" customFormat="1"/>
    <row r="119" s="41" customFormat="1"/>
    <row r="120" s="41" customFormat="1"/>
    <row r="121" s="41" customFormat="1"/>
    <row r="122" s="41" customFormat="1"/>
    <row r="123" s="41" customFormat="1"/>
    <row r="124" s="41" customFormat="1"/>
    <row r="125" s="41" customFormat="1"/>
    <row r="126" s="41" customFormat="1"/>
    <row r="127" s="41" customFormat="1"/>
    <row r="128" s="41" customFormat="1"/>
    <row r="129" s="41" customFormat="1"/>
    <row r="130" s="41" customFormat="1"/>
    <row r="131" s="41" customFormat="1"/>
    <row r="132" s="41" customFormat="1"/>
    <row r="133" s="41" customFormat="1"/>
    <row r="134" s="41" customFormat="1"/>
    <row r="135" s="41" customFormat="1"/>
    <row r="136" s="41" customFormat="1"/>
    <row r="137" s="41" customFormat="1"/>
    <row r="138" s="41" customFormat="1"/>
    <row r="139" s="41" customFormat="1"/>
    <row r="140" s="41" customFormat="1"/>
    <row r="141" s="41" customFormat="1"/>
    <row r="142" s="41" customFormat="1"/>
    <row r="143" s="41" customFormat="1"/>
    <row r="144" s="41" customFormat="1"/>
    <row r="145" s="41" customFormat="1"/>
    <row r="146" s="41" customFormat="1"/>
    <row r="147" s="41" customFormat="1"/>
    <row r="148" s="41" customFormat="1"/>
    <row r="149" s="41" customFormat="1"/>
    <row r="150" s="41" customFormat="1"/>
    <row r="151" s="41" customFormat="1"/>
    <row r="152" s="41" customFormat="1"/>
    <row r="153" s="41" customFormat="1"/>
    <row r="154" s="41" customFormat="1"/>
    <row r="155" s="41" customFormat="1"/>
    <row r="156" s="41" customFormat="1"/>
    <row r="157" s="41" customFormat="1"/>
    <row r="158" s="41" customFormat="1"/>
    <row r="159" s="41" customFormat="1"/>
    <row r="160" s="41" customFormat="1"/>
    <row r="161" s="41" customFormat="1"/>
    <row r="162" s="41" customFormat="1"/>
    <row r="163" s="41" customFormat="1"/>
    <row r="164" s="41" customFormat="1"/>
    <row r="165" s="41" customFormat="1"/>
    <row r="166" s="41" customFormat="1"/>
    <row r="167" s="41" customFormat="1"/>
    <row r="168" s="41" customFormat="1"/>
    <row r="169" s="41" customFormat="1"/>
    <row r="170" s="41" customFormat="1"/>
    <row r="171" s="41" customFormat="1"/>
  </sheetData>
  <mergeCells count="23">
    <mergeCell ref="A2:J2"/>
    <mergeCell ref="A3:J3"/>
    <mergeCell ref="A4:J4"/>
    <mergeCell ref="A17:J17"/>
    <mergeCell ref="A24:H24"/>
    <mergeCell ref="A16:B16"/>
    <mergeCell ref="A5:G5"/>
    <mergeCell ref="A7:B7"/>
    <mergeCell ref="A8:B8"/>
    <mergeCell ref="A9:B9"/>
    <mergeCell ref="A10:B10"/>
    <mergeCell ref="A11:B11"/>
    <mergeCell ref="A12:B12"/>
    <mergeCell ref="A13:B13"/>
    <mergeCell ref="A14:B14"/>
    <mergeCell ref="A15:H15"/>
    <mergeCell ref="A6:J6"/>
    <mergeCell ref="A23:B23"/>
    <mergeCell ref="A18:B18"/>
    <mergeCell ref="A19:B19"/>
    <mergeCell ref="A20:B20"/>
    <mergeCell ref="A21:B21"/>
    <mergeCell ref="A22:H22"/>
  </mergeCells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B10" sqref="B10"/>
    </sheetView>
  </sheetViews>
  <sheetFormatPr baseColWidth="10" defaultRowHeight="12.75"/>
  <sheetData>
    <row r="3" spans="2:11">
      <c r="B3" s="15" t="s">
        <v>11</v>
      </c>
      <c r="C3" s="15" t="s">
        <v>12</v>
      </c>
      <c r="D3" s="15"/>
      <c r="E3" s="15" t="s">
        <v>13</v>
      </c>
      <c r="F3" s="15" t="s">
        <v>14</v>
      </c>
      <c r="G3" s="15"/>
      <c r="H3" s="15"/>
      <c r="I3" s="15"/>
      <c r="J3" s="15"/>
      <c r="K3" s="15"/>
    </row>
    <row r="4" spans="2:11">
      <c r="B4" s="17" t="s">
        <v>52</v>
      </c>
      <c r="C4" s="17" t="s">
        <v>53</v>
      </c>
      <c r="D4" s="15"/>
      <c r="E4" s="15" t="str">
        <f>+VLOOKUP(MID(B4,4,3),$I$4:$J$15,2,FALSE)</f>
        <v>Enero</v>
      </c>
      <c r="F4" s="15" t="str">
        <f>+VLOOKUP(RIGHT(B4,3),$I$4:$J$15,2,FALSE)</f>
        <v>Marzo</v>
      </c>
      <c r="G4" s="15"/>
      <c r="H4" s="15"/>
      <c r="I4" s="15" t="s">
        <v>17</v>
      </c>
      <c r="J4" s="15" t="s">
        <v>15</v>
      </c>
      <c r="K4" s="16" t="s">
        <v>18</v>
      </c>
    </row>
    <row r="5" spans="2:11">
      <c r="B5" s="15"/>
      <c r="C5" s="15"/>
      <c r="D5" s="15"/>
      <c r="E5" s="15" t="str">
        <f>+VLOOKUP(E4,$J$4:$K$15,2,FALSE)</f>
        <v>01</v>
      </c>
      <c r="F5" s="15" t="str">
        <f>+VLOOKUP(F4,$J$4:$K$15,2,FALSE)</f>
        <v>03</v>
      </c>
      <c r="G5" s="15"/>
      <c r="H5" s="15"/>
      <c r="I5" s="15" t="s">
        <v>20</v>
      </c>
      <c r="J5" s="15" t="s">
        <v>21</v>
      </c>
      <c r="K5" s="16" t="s">
        <v>22</v>
      </c>
    </row>
    <row r="6" spans="2:11">
      <c r="B6" s="15" t="s">
        <v>23</v>
      </c>
      <c r="C6" s="15"/>
      <c r="D6" s="15"/>
      <c r="E6" s="15"/>
      <c r="F6" s="15"/>
      <c r="G6" s="15"/>
      <c r="H6" s="15"/>
      <c r="I6" s="15" t="s">
        <v>24</v>
      </c>
      <c r="J6" s="15" t="s">
        <v>16</v>
      </c>
      <c r="K6" s="16" t="s">
        <v>19</v>
      </c>
    </row>
    <row r="7" spans="2:11">
      <c r="B7" s="15"/>
      <c r="C7" s="15"/>
      <c r="D7" s="15"/>
      <c r="E7" s="15"/>
      <c r="F7" s="15"/>
      <c r="G7" s="15"/>
      <c r="H7" s="15"/>
      <c r="I7" s="15" t="s">
        <v>25</v>
      </c>
      <c r="J7" s="15" t="s">
        <v>26</v>
      </c>
      <c r="K7" s="16" t="s">
        <v>27</v>
      </c>
    </row>
    <row r="8" spans="2:11">
      <c r="B8" s="15"/>
      <c r="C8" s="15"/>
      <c r="D8" s="15"/>
      <c r="E8" s="15"/>
      <c r="F8" s="15"/>
      <c r="G8" s="15"/>
      <c r="H8" s="15"/>
      <c r="I8" s="15" t="s">
        <v>28</v>
      </c>
      <c r="J8" s="15" t="s">
        <v>29</v>
      </c>
      <c r="K8" s="16" t="s">
        <v>30</v>
      </c>
    </row>
    <row r="9" spans="2:11">
      <c r="B9" s="15"/>
      <c r="C9" s="15"/>
      <c r="D9" s="15"/>
      <c r="E9" s="15"/>
      <c r="F9" s="15"/>
      <c r="G9" s="15"/>
      <c r="H9" s="15"/>
      <c r="I9" s="15" t="s">
        <v>31</v>
      </c>
      <c r="J9" s="15" t="s">
        <v>32</v>
      </c>
      <c r="K9" s="16" t="s">
        <v>33</v>
      </c>
    </row>
    <row r="10" spans="2:11">
      <c r="B10" s="15" t="str">
        <f>CONCATENATE("Periodo de ", E4, " a ",F4," del ","20"&amp;C4)</f>
        <v>Periodo de Enero a Marzo del 2020</v>
      </c>
      <c r="C10" s="15"/>
      <c r="D10" s="15"/>
      <c r="E10" s="15"/>
      <c r="F10" s="15"/>
      <c r="G10" s="15"/>
      <c r="H10" s="15"/>
      <c r="I10" s="15" t="s">
        <v>34</v>
      </c>
      <c r="J10" s="15" t="s">
        <v>35</v>
      </c>
      <c r="K10" s="16" t="s">
        <v>36</v>
      </c>
    </row>
    <row r="11" spans="2:11">
      <c r="B11" s="15"/>
      <c r="C11" s="15"/>
      <c r="D11" s="15"/>
      <c r="E11" s="15"/>
      <c r="F11" s="15"/>
      <c r="G11" s="15"/>
      <c r="H11" s="15"/>
      <c r="I11" s="15" t="s">
        <v>37</v>
      </c>
      <c r="J11" s="15" t="s">
        <v>38</v>
      </c>
      <c r="K11" s="16" t="s">
        <v>39</v>
      </c>
    </row>
    <row r="12" spans="2:11">
      <c r="B12" s="15"/>
      <c r="C12" s="15"/>
      <c r="D12" s="15"/>
      <c r="E12" s="15"/>
      <c r="F12" s="15"/>
      <c r="G12" s="15"/>
      <c r="H12" s="15"/>
      <c r="I12" s="15" t="s">
        <v>40</v>
      </c>
      <c r="J12" s="15" t="s">
        <v>41</v>
      </c>
      <c r="K12" s="16" t="s">
        <v>42</v>
      </c>
    </row>
    <row r="13" spans="2:11">
      <c r="B13" s="15"/>
      <c r="C13" s="15"/>
      <c r="D13" s="15"/>
      <c r="E13" s="15"/>
      <c r="F13" s="15"/>
      <c r="G13" s="15"/>
      <c r="H13" s="15"/>
      <c r="I13" s="15" t="s">
        <v>43</v>
      </c>
      <c r="J13" s="15" t="s">
        <v>44</v>
      </c>
      <c r="K13" s="16" t="s">
        <v>45</v>
      </c>
    </row>
    <row r="14" spans="2:11">
      <c r="B14" s="15"/>
      <c r="C14" s="15"/>
      <c r="D14" s="15"/>
      <c r="E14" s="15"/>
      <c r="F14" s="15"/>
      <c r="G14" s="15"/>
      <c r="H14" s="15"/>
      <c r="I14" s="15" t="s">
        <v>46</v>
      </c>
      <c r="J14" s="15" t="s">
        <v>47</v>
      </c>
      <c r="K14" s="16" t="s">
        <v>48</v>
      </c>
    </row>
    <row r="15" spans="2:11">
      <c r="B15" s="15"/>
      <c r="C15" s="15"/>
      <c r="D15" s="15"/>
      <c r="E15" s="15"/>
      <c r="F15" s="15"/>
      <c r="G15" s="15"/>
      <c r="H15" s="15"/>
      <c r="I15" s="15" t="s">
        <v>49</v>
      </c>
      <c r="J15" s="15" t="s">
        <v>50</v>
      </c>
      <c r="K15" s="16" t="s">
        <v>51</v>
      </c>
    </row>
    <row r="17" spans="2:10" ht="15">
      <c r="B17" s="18"/>
      <c r="C17" s="14"/>
      <c r="D17" s="14"/>
      <c r="E17" s="14"/>
      <c r="F17" s="14"/>
      <c r="G17" s="14"/>
      <c r="H17" s="14"/>
      <c r="I17" s="14"/>
      <c r="J17" s="14"/>
    </row>
    <row r="18" spans="2:10" ht="15">
      <c r="B18" s="18"/>
      <c r="C18" s="14"/>
      <c r="D18" s="19"/>
      <c r="E18" s="19"/>
      <c r="F18" s="19"/>
      <c r="G18" s="19"/>
      <c r="H18" s="20"/>
      <c r="I18" s="19"/>
      <c r="J18" s="19"/>
    </row>
    <row r="19" spans="2:10" ht="15">
      <c r="B19" s="18"/>
      <c r="C19" s="14"/>
      <c r="D19" s="19"/>
      <c r="E19" s="19"/>
      <c r="F19" s="19"/>
      <c r="G19" s="19"/>
      <c r="H19" s="20"/>
      <c r="I19" s="19"/>
      <c r="J19" s="19"/>
    </row>
    <row r="20" spans="2:10" ht="15">
      <c r="B20" s="14"/>
      <c r="C20" s="14"/>
      <c r="D20" s="19"/>
      <c r="E20" s="19"/>
      <c r="F20" s="19"/>
      <c r="G20" s="19"/>
      <c r="H20" s="20"/>
      <c r="I20" s="19"/>
      <c r="J20" s="19"/>
    </row>
    <row r="21" spans="2:10" ht="15">
      <c r="B21" s="14"/>
      <c r="C21" s="14"/>
      <c r="D21" s="19"/>
      <c r="E21" s="19"/>
      <c r="F21" s="19"/>
      <c r="G21" s="19"/>
      <c r="H21" s="20"/>
      <c r="I21" s="19"/>
      <c r="J21" s="19"/>
    </row>
    <row r="22" spans="2:10" ht="15">
      <c r="B22" s="14"/>
      <c r="C22" s="14"/>
      <c r="D22" s="19"/>
      <c r="E22" s="19"/>
      <c r="F22" s="19"/>
      <c r="G22" s="19"/>
      <c r="H22" s="20"/>
      <c r="I22" s="19"/>
      <c r="J22" s="1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3" sqref="B3"/>
    </sheetView>
  </sheetViews>
  <sheetFormatPr baseColWidth="10" defaultRowHeight="12.75"/>
  <cols>
    <col min="2" max="2" width="35.7109375" customWidth="1"/>
    <col min="3" max="3" width="96.28515625" customWidth="1"/>
    <col min="4" max="4" width="16.28515625" customWidth="1"/>
  </cols>
  <sheetData>
    <row r="2" spans="2:4" ht="15">
      <c r="B2" s="13" t="s">
        <v>10</v>
      </c>
      <c r="C2" s="1" t="s">
        <v>2</v>
      </c>
      <c r="D2" s="2"/>
    </row>
    <row r="3" spans="2:4" ht="15">
      <c r="B3" s="4" t="s">
        <v>7</v>
      </c>
      <c r="C3" s="1" t="s">
        <v>1</v>
      </c>
      <c r="D3" s="2"/>
    </row>
    <row r="4" spans="2:4">
      <c r="B4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3" sqref="B3"/>
    </sheetView>
  </sheetViews>
  <sheetFormatPr baseColWidth="10" defaultRowHeight="12.75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>
      <c r="A1" s="3" t="s">
        <v>8</v>
      </c>
      <c r="B1" s="3" t="s">
        <v>3</v>
      </c>
      <c r="C1" s="8" t="s">
        <v>4</v>
      </c>
      <c r="D1" s="8" t="s">
        <v>9</v>
      </c>
      <c r="E1" s="8" t="s">
        <v>5</v>
      </c>
    </row>
    <row r="2" spans="1:5">
      <c r="A2" s="4" t="s">
        <v>10</v>
      </c>
      <c r="B2" s="6" t="s">
        <v>6</v>
      </c>
      <c r="C2" s="7" t="str">
        <f>[1]!BExGetData("DP_1","00O2TQ2O5Z7FG1LQUKBHFL8QD","00O2TQ2O5Z7FNMWESK6OXPA1A","SUMME")</f>
        <v/>
      </c>
      <c r="D2" s="10">
        <f>[1]!BExGetData("DP_1","00O2TQ2O5Z7DXCI5SS43RL13K","00O2TQ2O5Z7FNMWESK6OXPA1A","SUMME")</f>
        <v>-75574163.200000003</v>
      </c>
      <c r="E2" s="9">
        <f>[1]!BExGetData("DP_1","00O2TQ2O5Z7FG1LQUKBHFLLDH","00O2TQ2O5Z7FNMWESK6OXPA1A","SUMME")</f>
        <v>75574163.200000003</v>
      </c>
    </row>
    <row r="3" spans="1:5">
      <c r="A3" s="4" t="s">
        <v>8</v>
      </c>
      <c r="B3" s="4" t="s">
        <v>54</v>
      </c>
      <c r="C3" s="5" t="str">
        <f>[1]!BExGetData("DP_1","00O2TQ2O5Z7FG1LQUKBHFL8QD","00O2TQ2O5Z7FNMWESK6OXPA1A","RECURSOS BANCA AFIRME, S.A.")</f>
        <v/>
      </c>
      <c r="D3" s="11">
        <f>[1]!BExGetData("DP_1","00O2TQ2O5Z7DXCI5SS43RL13K","00O2TQ2O5Z7FNMWESK6OXPA1A","RECURSOS BANCA AFIRME, S.A.")</f>
        <v>-1086119.1299999999</v>
      </c>
      <c r="E3" s="12">
        <f>[1]!BExGetData("DP_1","00O2TQ2O5Z7FG1LQUKBHFLLDH","00O2TQ2O5Z7FNMWESK6OXPA1A","RECURSOS BANCA AFIRME, S.A.")</f>
        <v>1086119.1299999999</v>
      </c>
    </row>
    <row r="4" spans="1:5">
      <c r="A4" s="4" t="s">
        <v>8</v>
      </c>
      <c r="B4" s="4" t="s">
        <v>55</v>
      </c>
      <c r="C4" s="5" t="str">
        <f>[1]!BExGetData("DP_1","00O2TQ2O5Z7FG1LQUKBHFL8QD","00O2TQ2O5Z7FNMWESK6OXPA1A","RECURSOS BANCO DEL BAJÍO. S.A.")</f>
        <v/>
      </c>
      <c r="D4" s="11">
        <f>[1]!BExGetData("DP_1","00O2TQ2O5Z7DXCI5SS43RL13K","00O2TQ2O5Z7FNMWESK6OXPA1A","RECURSOS BANCO DEL BAJÍO. S.A.")</f>
        <v>-16074999.99</v>
      </c>
      <c r="E4" s="12">
        <f>[1]!BExGetData("DP_1","00O2TQ2O5Z7FG1LQUKBHFLLDH","00O2TQ2O5Z7FNMWESK6OXPA1A","RECURSOS BANCO DEL BAJÍO. S.A.")</f>
        <v>16074999.99</v>
      </c>
    </row>
    <row r="5" spans="1:5">
      <c r="A5" s="4" t="s">
        <v>8</v>
      </c>
      <c r="B5" s="4" t="s">
        <v>56</v>
      </c>
      <c r="C5" s="5" t="str">
        <f>[1]!BExGetData("DP_1","00O2TQ2O5Z7FG1LQUKBHFL8QD","00O2TQ2O5Z7FNMWESK6OXPA1A","RECURSOS BANOBRAS, S.N.C.")</f>
        <v/>
      </c>
      <c r="D5" s="11">
        <f>[1]!BExGetData("DP_1","00O2TQ2O5Z7DXCI5SS43RL13K","00O2TQ2O5Z7FNMWESK6OXPA1A","RECURSOS BANOBRAS, S.N.C.")</f>
        <v>-16809947.460000001</v>
      </c>
      <c r="E5" s="12">
        <f>[1]!BExGetData("DP_1","00O2TQ2O5Z7FG1LQUKBHFLLDH","00O2TQ2O5Z7FNMWESK6OXPA1A","RECURSOS BANOBRAS, S.N.C.")</f>
        <v>16809947.460000001</v>
      </c>
    </row>
    <row r="6" spans="1:5">
      <c r="A6" s="4" t="s">
        <v>8</v>
      </c>
      <c r="B6" s="4" t="s">
        <v>57</v>
      </c>
      <c r="C6" s="5" t="str">
        <f>[1]!BExGetData("DP_1","00O2TQ2O5Z7FG1LQUKBHFL8QD","00O2TQ2O5Z7FNMWESK6OXPA1A","RECURSOS BANORTE, S.A.")</f>
        <v/>
      </c>
      <c r="D6" s="11">
        <f>[1]!BExGetData("DP_1","00O2TQ2O5Z7DXCI5SS43RL13K","00O2TQ2O5Z7FNMWESK6OXPA1A","RECURSOS BANORTE, S.A.")</f>
        <v>-10796741.27</v>
      </c>
      <c r="E6" s="12">
        <f>[1]!BExGetData("DP_1","00O2TQ2O5Z7FG1LQUKBHFLLDH","00O2TQ2O5Z7FNMWESK6OXPA1A","RECURSOS BANORTE, S.A.")</f>
        <v>10796741.27</v>
      </c>
    </row>
    <row r="7" spans="1:5">
      <c r="A7" s="4" t="s">
        <v>8</v>
      </c>
      <c r="B7" s="4" t="s">
        <v>58</v>
      </c>
      <c r="C7" s="5" t="str">
        <f>[1]!BExGetData("DP_1","00O2TQ2O5Z7FG1LQUKBHFL8QD","00O2TQ2O5Z7FNMWESK6OXPA1A","RECURSOS BANORTE, S.A. 2011")</f>
        <v/>
      </c>
      <c r="D7" s="11">
        <f>[1]!BExGetData("DP_1","00O2TQ2O5Z7DXCI5SS43RL13K","00O2TQ2O5Z7FNMWESK6OXPA1A","RECURSOS BANORTE, S.A. 2011")</f>
        <v>-25210083</v>
      </c>
      <c r="E7" s="12">
        <f>[1]!BExGetData("DP_1","00O2TQ2O5Z7FG1LQUKBHFLLDH","00O2TQ2O5Z7FNMWESK6OXPA1A","RECURSOS BANORTE, S.A. 2011")</f>
        <v>25210083</v>
      </c>
    </row>
    <row r="8" spans="1:5">
      <c r="A8" s="4" t="s">
        <v>8</v>
      </c>
      <c r="B8" s="4" t="s">
        <v>59</v>
      </c>
      <c r="C8" s="5" t="str">
        <f>[1]!BExGetData("DP_1","00O2TQ2O5Z7FG1LQUKBHFL8QD","00O2TQ2O5Z7FNMWESK6OXPA1A","RECURSOS DEXIA, S.A.")</f>
        <v/>
      </c>
      <c r="D8" s="11">
        <f>[1]!BExGetData("DP_1","00O2TQ2O5Z7DXCI5SS43RL13K","00O2TQ2O5Z7FNMWESK6OXPA1A","RECURSOS DEXIA, S.A.")</f>
        <v>-5596272.3499999996</v>
      </c>
      <c r="E8" s="12">
        <f>[1]!BExGetData("DP_1","00O2TQ2O5Z7FG1LQUKBHFLLDH","00O2TQ2O5Z7FNMWESK6OXPA1A","RECURSOS DEXIA, S.A.")</f>
        <v>5596272.3499999996</v>
      </c>
    </row>
    <row r="13" spans="1:5">
      <c r="A13" s="4"/>
      <c r="B13" s="1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>
    <row r="1" spans="1:1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intereses de la deuda</vt:lpstr>
      <vt:lpstr>Fechas</vt:lpstr>
      <vt:lpstr>Leyendas</vt:lpstr>
      <vt:lpstr>fuente1</vt:lpstr>
      <vt:lpstr>'intereses de la deuda'!Área_de_impresión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Josué</cp:lastModifiedBy>
  <cp:lastPrinted>2024-02-09T22:05:48Z</cp:lastPrinted>
  <dcterms:created xsi:type="dcterms:W3CDTF">2016-02-19T00:12:22Z</dcterms:created>
  <dcterms:modified xsi:type="dcterms:W3CDTF">2024-02-09T22:05:57Z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